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25" windowWidth="14490" windowHeight="6240" activeTab="0"/>
  </bookViews>
  <sheets>
    <sheet name="Fee Calculator - With Par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<sst xmlns="http://schemas.openxmlformats.org/spreadsheetml/2006/main" count="16" uniqueCount="16">
  <si>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This calculator is for estimating your filing fees only.  Please contact 302-739-3073 to verify fees.</t>
  </si>
  <si>
    <t>ENTER NUMBER OF SHARES</t>
  </si>
  <si>
    <t>ENTER PAR VALUE</t>
  </si>
  <si>
    <t>TOTAL CAPITAL IS</t>
  </si>
  <si>
    <t>Filing fee tax</t>
  </si>
  <si>
    <t>Amount of Capital</t>
  </si>
  <si>
    <t>(Default is 1 page)</t>
  </si>
  <si>
    <t>Total Due *</t>
  </si>
  <si>
    <t>IF CAPITAL EQUALS</t>
  </si>
  <si>
    <t>…$75,000 or less</t>
  </si>
  <si>
    <t>...less than $2,000,001 but more than $75,000</t>
  </si>
  <si>
    <t>...less than $20,000,001 but more than $2,000,000</t>
  </si>
  <si>
    <t>...over $20,000,000</t>
  </si>
  <si>
    <t>NEW COMPANY FILING FEE CALCULATOR - STOCK COMPANY WITH PAR VALUE</t>
  </si>
  <si>
    <t>ENTER NUMBER OF PAGES OF THE DOCUMENT TO BE FILED</t>
  </si>
  <si>
    <t>* Includes $9.00 per page plus other filing fees - a certified copy is an additional $50.00.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</si>
</sst>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00"/>
    <numFmt numFmtId="166" formatCode="0.00;[Red]0.00"/>
    <numFmt numFmtId="167" formatCode="&quot;$&quot;#,##0.00"/>
    <numFmt numFmtId="168" formatCode="#,##0.0000"/>
    <numFmt numFmtId="169" formatCode="#,##0.000"/>
    <numFmt numFmtId="170" formatCode="#,##0.0"/>
    <numFmt numFmtId="171" formatCode="&quot;$&quot;#,##0.000"/>
    <numFmt numFmtId="172" formatCode="&quot;$&quot;#,##0.0000"/>
    <numFmt numFmtId="173" formatCode="&quot;$&quot;#,##0.00000"/>
    <numFmt numFmtId="174" formatCode="&quot;$&quot;#,##0.000000"/>
    <numFmt numFmtId="175" formatCode="&quot;$&quot;#,##0.0000000"/>
    <numFmt numFmtId="176" formatCode="&quot;$&quot;#,##0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16"/>
      <name val="Arial"/>
      <family val="2"/>
    </font>
    <font>
      <b/>
      <sz val="12"/>
      <color indexed="60"/>
      <name val="Arial"/>
      <family val="2"/>
    </font>
    <font>
      <sz val="10"/>
      <color indexed="16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4" fontId="0" fillId="33" borderId="0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0" fillId="33" borderId="13" xfId="0" applyFill="1" applyBorder="1" applyAlignment="1">
      <alignment horizontal="right"/>
    </xf>
    <xf numFmtId="0" fontId="3" fillId="33" borderId="14" xfId="0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center"/>
      <protection locked="0"/>
    </xf>
    <xf numFmtId="165" fontId="3" fillId="33" borderId="0" xfId="0" applyNumberFormat="1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/>
    </xf>
    <xf numFmtId="2" fontId="8" fillId="33" borderId="12" xfId="0" applyNumberFormat="1" applyFont="1" applyFill="1" applyBorder="1" applyAlignment="1">
      <alignment/>
    </xf>
    <xf numFmtId="4" fontId="0" fillId="33" borderId="14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4" fontId="10" fillId="3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7" fontId="0" fillId="34" borderId="16" xfId="0" applyNumberFormat="1" applyFill="1" applyBorder="1" applyAlignment="1">
      <alignment horizontal="right"/>
    </xf>
    <xf numFmtId="167" fontId="0" fillId="35" borderId="16" xfId="0" applyNumberFormat="1" applyFill="1" applyBorder="1" applyAlignment="1">
      <alignment horizontal="right"/>
    </xf>
    <xf numFmtId="167" fontId="0" fillId="36" borderId="16" xfId="0" applyNumberFormat="1" applyFill="1" applyBorder="1" applyAlignment="1">
      <alignment horizontal="right"/>
    </xf>
    <xf numFmtId="167" fontId="0" fillId="37" borderId="16" xfId="0" applyNumberFormat="1" applyFill="1" applyBorder="1" applyAlignment="1">
      <alignment horizontal="right"/>
    </xf>
    <xf numFmtId="3" fontId="9" fillId="33" borderId="0" xfId="0" applyNumberFormat="1" applyFont="1" applyFill="1" applyBorder="1" applyAlignment="1">
      <alignment/>
    </xf>
    <xf numFmtId="173" fontId="2" fillId="33" borderId="16" xfId="0" applyNumberFormat="1" applyFont="1" applyFill="1" applyBorder="1" applyAlignment="1" applyProtection="1">
      <alignment horizontal="center"/>
      <protection locked="0"/>
    </xf>
    <xf numFmtId="176" fontId="9" fillId="33" borderId="16" xfId="0" applyNumberFormat="1" applyFont="1" applyFill="1" applyBorder="1" applyAlignment="1">
      <alignment/>
    </xf>
    <xf numFmtId="176" fontId="0" fillId="34" borderId="16" xfId="0" applyNumberFormat="1" applyFill="1" applyBorder="1" applyAlignment="1">
      <alignment/>
    </xf>
    <xf numFmtId="176" fontId="0" fillId="35" borderId="16" xfId="0" applyNumberFormat="1" applyFill="1" applyBorder="1" applyAlignment="1">
      <alignment/>
    </xf>
    <xf numFmtId="176" fontId="0" fillId="36" borderId="16" xfId="0" applyNumberFormat="1" applyFill="1" applyBorder="1" applyAlignment="1">
      <alignment/>
    </xf>
    <xf numFmtId="176" fontId="0" fillId="37" borderId="16" xfId="0" applyNumberFormat="1" applyFill="1" applyBorder="1" applyAlignment="1">
      <alignment/>
    </xf>
    <xf numFmtId="167" fontId="0" fillId="34" borderId="16" xfId="0" applyNumberFormat="1" applyFill="1" applyBorder="1" applyAlignment="1">
      <alignment/>
    </xf>
    <xf numFmtId="167" fontId="0" fillId="35" borderId="16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7" fontId="0" fillId="37" borderId="16" xfId="0" applyNumberFormat="1" applyFill="1" applyBorder="1" applyAlignment="1">
      <alignment/>
    </xf>
    <xf numFmtId="176" fontId="9" fillId="33" borderId="0" xfId="0" applyNumberFormat="1" applyFont="1" applyFill="1" applyBorder="1" applyAlignment="1">
      <alignment/>
    </xf>
    <xf numFmtId="0" fontId="11" fillId="38" borderId="0" xfId="0" applyFont="1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1" fillId="40" borderId="12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41" borderId="12" xfId="0" applyNumberFormat="1" applyFont="1" applyFill="1" applyBorder="1" applyAlignment="1">
      <alignment horizontal="right"/>
    </xf>
    <xf numFmtId="0" fontId="5" fillId="41" borderId="11" xfId="0" applyFont="1" applyFill="1" applyBorder="1" applyAlignment="1">
      <alignment horizontal="right"/>
    </xf>
    <xf numFmtId="2" fontId="5" fillId="35" borderId="12" xfId="0" applyNumberFormat="1" applyFont="1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36" borderId="12" xfId="0" applyNumberFormat="1" applyFont="1" applyFill="1" applyBorder="1" applyAlignment="1">
      <alignment horizontal="right"/>
    </xf>
    <xf numFmtId="0" fontId="5" fillId="36" borderId="11" xfId="0" applyFont="1" applyFill="1" applyBorder="1" applyAlignment="1">
      <alignment horizontal="right"/>
    </xf>
    <xf numFmtId="2" fontId="5" fillId="37" borderId="13" xfId="0" applyNumberFormat="1" applyFont="1" applyFill="1" applyBorder="1" applyAlignment="1">
      <alignment horizontal="right"/>
    </xf>
    <xf numFmtId="0" fontId="5" fillId="37" borderId="15" xfId="0" applyFont="1" applyFill="1" applyBorder="1" applyAlignment="1">
      <alignment horizontal="right"/>
    </xf>
    <xf numFmtId="0" fontId="5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33" borderId="12" xfId="0" applyFont="1" applyFill="1" applyBorder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C5" sqref="C5"/>
    </sheetView>
  </sheetViews>
  <sheetFormatPr defaultColWidth="10.8515625" defaultRowHeight="12.75"/>
  <cols>
    <col min="1" max="1" width="12.140625" style="5" customWidth="1"/>
    <col min="2" max="2" width="22.7109375" style="6" customWidth="1"/>
    <col min="3" max="3" width="20.7109375" style="1" customWidth="1"/>
    <col min="4" max="4" width="1.7109375" style="1" customWidth="1"/>
    <col min="5" max="5" width="21.28125" style="6" customWidth="1"/>
    <col min="6" max="6" width="4.28125" style="2" customWidth="1"/>
    <col min="7" max="7" width="22.7109375" style="2" customWidth="1"/>
    <col min="8" max="8" width="2.8515625" style="2" customWidth="1"/>
    <col min="9" max="9" width="25.140625" style="1" customWidth="1"/>
    <col min="10" max="10" width="3.7109375" style="1" customWidth="1"/>
    <col min="11" max="16384" width="10.8515625" style="1" customWidth="1"/>
  </cols>
  <sheetData>
    <row r="1" spans="1:10" ht="30" customHeight="1">
      <c r="A1" s="49" t="s">
        <v>13</v>
      </c>
      <c r="B1" s="50"/>
      <c r="C1" s="50"/>
      <c r="D1" s="50"/>
      <c r="E1" s="50"/>
      <c r="F1" s="50"/>
      <c r="G1" s="51"/>
      <c r="H1" s="51"/>
      <c r="I1" s="52"/>
      <c r="J1" s="53"/>
    </row>
    <row r="2" spans="1:10" ht="15">
      <c r="A2" s="54" t="s">
        <v>0</v>
      </c>
      <c r="B2" s="55"/>
      <c r="C2" s="55"/>
      <c r="D2" s="55"/>
      <c r="E2" s="55"/>
      <c r="F2" s="55"/>
      <c r="G2" s="56"/>
      <c r="H2" s="56"/>
      <c r="I2" s="52"/>
      <c r="J2" s="53"/>
    </row>
    <row r="3" spans="1:10" ht="12.75">
      <c r="A3" s="64"/>
      <c r="B3" s="65"/>
      <c r="C3" s="65"/>
      <c r="D3" s="65"/>
      <c r="E3" s="66"/>
      <c r="F3" s="66"/>
      <c r="I3" s="2"/>
      <c r="J3" s="13"/>
    </row>
    <row r="4" spans="1:10" ht="15.75">
      <c r="A4" s="14"/>
      <c r="B4" s="7"/>
      <c r="C4" s="7"/>
      <c r="D4" s="7"/>
      <c r="E4" s="3"/>
      <c r="G4" s="47"/>
      <c r="H4" s="48"/>
      <c r="I4" s="48"/>
      <c r="J4" s="13"/>
    </row>
    <row r="5" spans="1:10" ht="15.75" customHeight="1">
      <c r="A5" s="15"/>
      <c r="B5" s="4" t="s">
        <v>1</v>
      </c>
      <c r="C5" s="23"/>
      <c r="D5" s="20"/>
      <c r="E5" s="3"/>
      <c r="G5" s="48"/>
      <c r="H5" s="48"/>
      <c r="I5" s="48"/>
      <c r="J5" s="13"/>
    </row>
    <row r="6" spans="1:10" ht="17.25" customHeight="1">
      <c r="A6" s="15"/>
      <c r="B6" s="4" t="s">
        <v>2</v>
      </c>
      <c r="C6" s="36"/>
      <c r="D6" s="21"/>
      <c r="E6" s="3"/>
      <c r="G6" s="48"/>
      <c r="H6" s="48"/>
      <c r="I6" s="48"/>
      <c r="J6" s="13"/>
    </row>
    <row r="7" spans="1:10" ht="15.75">
      <c r="A7" s="14"/>
      <c r="B7" s="24"/>
      <c r="C7" s="29" t="s">
        <v>3</v>
      </c>
      <c r="D7" s="22"/>
      <c r="E7" s="37">
        <f>IF(C5="","",IF(C6="","",C5*C6))</f>
      </c>
      <c r="G7" s="48"/>
      <c r="H7" s="48"/>
      <c r="I7" s="48"/>
      <c r="J7" s="13"/>
    </row>
    <row r="8" spans="1:10" ht="15.75">
      <c r="A8" s="74" t="s">
        <v>14</v>
      </c>
      <c r="B8" s="75"/>
      <c r="C8" s="29"/>
      <c r="D8" s="22"/>
      <c r="E8" s="46"/>
      <c r="G8" s="48"/>
      <c r="H8" s="48"/>
      <c r="I8" s="48"/>
      <c r="J8" s="13"/>
    </row>
    <row r="9" spans="1:10" ht="15.75">
      <c r="A9" s="76"/>
      <c r="B9" s="75"/>
      <c r="C9" s="23">
        <v>1</v>
      </c>
      <c r="D9" s="22"/>
      <c r="E9" s="35" t="s">
        <v>6</v>
      </c>
      <c r="G9" s="48"/>
      <c r="H9" s="48"/>
      <c r="I9" s="48"/>
      <c r="J9" s="13"/>
    </row>
    <row r="10" spans="1:10" ht="15.75">
      <c r="A10" s="14"/>
      <c r="B10" s="24"/>
      <c r="C10" s="29"/>
      <c r="D10" s="22"/>
      <c r="E10" s="35"/>
      <c r="G10" s="48"/>
      <c r="H10" s="48"/>
      <c r="I10" s="48"/>
      <c r="J10" s="13"/>
    </row>
    <row r="11" spans="1:10" ht="12.75">
      <c r="A11" s="15"/>
      <c r="B11" s="3"/>
      <c r="C11" s="2"/>
      <c r="D11" s="2"/>
      <c r="E11" s="3"/>
      <c r="G11" s="48"/>
      <c r="H11" s="48"/>
      <c r="I11" s="48"/>
      <c r="J11" s="13"/>
    </row>
    <row r="12" spans="1:10" ht="12.75">
      <c r="A12" s="15"/>
      <c r="B12" s="25" t="s">
        <v>8</v>
      </c>
      <c r="C12" s="12"/>
      <c r="D12" s="2"/>
      <c r="E12" s="61" t="s">
        <v>5</v>
      </c>
      <c r="G12" s="63" t="s">
        <v>4</v>
      </c>
      <c r="I12" s="63" t="s">
        <v>7</v>
      </c>
      <c r="J12" s="13"/>
    </row>
    <row r="13" spans="1:10" ht="12.75">
      <c r="A13" s="15"/>
      <c r="B13" s="26"/>
      <c r="C13" s="13"/>
      <c r="D13" s="2"/>
      <c r="E13" s="62"/>
      <c r="G13" s="62"/>
      <c r="I13" s="62"/>
      <c r="J13" s="13"/>
    </row>
    <row r="14" spans="1:10" ht="12.75">
      <c r="A14" s="15"/>
      <c r="B14" s="57" t="s">
        <v>9</v>
      </c>
      <c r="C14" s="58"/>
      <c r="D14" s="11"/>
      <c r="E14" s="38">
        <f>IF(E7="","",IF(E7&lt;75001,E7,""))</f>
      </c>
      <c r="G14" s="42">
        <f>IF(E14="","",15)</f>
      </c>
      <c r="H14" s="30"/>
      <c r="I14" s="31">
        <f>IF(G14="","",(G14+94)+($C$9-1)*9)</f>
      </c>
      <c r="J14" s="13"/>
    </row>
    <row r="15" spans="1:10" ht="12.75">
      <c r="A15" s="15"/>
      <c r="B15" s="59" t="s">
        <v>10</v>
      </c>
      <c r="C15" s="60"/>
      <c r="D15" s="2"/>
      <c r="E15" s="39">
        <f>IF(E7&gt;75000,IF(E7&lt;2000001,E7,""),"")</f>
      </c>
      <c r="G15" s="43">
        <f>IF(E15="","",(E15/10000)*2)</f>
      </c>
      <c r="I15" s="32">
        <f>IF(G15="","",(G15+94)+($C$9-1)*9)</f>
      </c>
      <c r="J15" s="13"/>
    </row>
    <row r="16" spans="1:10" ht="12.75">
      <c r="A16" s="15"/>
      <c r="B16" s="67" t="s">
        <v>11</v>
      </c>
      <c r="C16" s="68"/>
      <c r="D16" s="2"/>
      <c r="E16" s="40">
        <f>IF(E7&gt;2000000,IF(E7&lt;20000001,E7,""),"")</f>
      </c>
      <c r="G16" s="44">
        <f>IF(E16="","",(E16/10000)+200)</f>
      </c>
      <c r="I16" s="33">
        <f>IF(G16="","",(G16+94)+($C$9-1)*9+20)</f>
      </c>
      <c r="J16" s="13"/>
    </row>
    <row r="17" spans="1:10" ht="12.75" customHeight="1">
      <c r="A17" s="15"/>
      <c r="B17" s="69" t="s">
        <v>12</v>
      </c>
      <c r="C17" s="70"/>
      <c r="D17" s="2"/>
      <c r="E17" s="41">
        <f>IF(E7&gt;20000000,E7,"")</f>
      </c>
      <c r="G17" s="45">
        <f>IF(E17="","",(E17/10000)/2.5+1400)</f>
      </c>
      <c r="I17" s="34">
        <f>IF(G17="","",(G17+94)+($C$9-1)*9+20)</f>
      </c>
      <c r="J17" s="13"/>
    </row>
    <row r="18" spans="1:10" ht="12.75" customHeight="1">
      <c r="A18" s="15"/>
      <c r="B18" s="3"/>
      <c r="C18" s="2"/>
      <c r="D18" s="2"/>
      <c r="E18" s="3"/>
      <c r="H18" s="71" t="s">
        <v>15</v>
      </c>
      <c r="I18" s="72"/>
      <c r="J18" s="13"/>
    </row>
    <row r="19" spans="1:10" ht="15" customHeight="1">
      <c r="A19" s="16"/>
      <c r="B19" s="3"/>
      <c r="C19" s="8"/>
      <c r="D19" s="8"/>
      <c r="E19" s="3"/>
      <c r="H19" s="72"/>
      <c r="I19" s="72"/>
      <c r="J19" s="13"/>
    </row>
    <row r="20" spans="1:10" ht="15" customHeight="1">
      <c r="A20" s="16"/>
      <c r="B20" s="3"/>
      <c r="C20" s="8"/>
      <c r="D20" s="8"/>
      <c r="E20" s="3"/>
      <c r="H20" s="72"/>
      <c r="I20" s="72"/>
      <c r="J20" s="13"/>
    </row>
    <row r="21" spans="1:10" ht="15" customHeight="1">
      <c r="A21" s="17"/>
      <c r="B21" s="18"/>
      <c r="C21" s="18"/>
      <c r="D21" s="18"/>
      <c r="E21" s="27"/>
      <c r="F21" s="27" t="str">
        <f>IF(OR(ISBLANK(C21),ISBLANK($C$5),ISBLANK($C$6),ISBLANK(B21))," ",IF(C21=0,B21*100,"N/A"))</f>
        <v> </v>
      </c>
      <c r="G21" s="28"/>
      <c r="H21" s="73"/>
      <c r="I21" s="73"/>
      <c r="J21" s="19"/>
    </row>
    <row r="22" spans="1:6" ht="15.75">
      <c r="A22" s="8"/>
      <c r="B22" s="9"/>
      <c r="C22" s="9"/>
      <c r="D22" s="9"/>
      <c r="E22" s="10" t="str">
        <f>IF(OR(ISBLANK(C22),ISBLANK($C$5),ISBLANK($C$6),ISBLANK(B22))," ",IF(C22=0,"N/A",IF(C22&gt;$E$7,B22*C22,B22*$E$7)))</f>
        <v> </v>
      </c>
      <c r="F22" s="10" t="str">
        <f>IF(OR(ISBLANK(C22),ISBLANK($C$5),ISBLANK($C$6),ISBLANK(B22))," ",IF(C22=0,B22*100,"N/A"))</f>
        <v> </v>
      </c>
    </row>
    <row r="37" ht="4.5" customHeight="1"/>
    <row r="38" ht="30.75" customHeight="1"/>
  </sheetData>
  <sheetProtection/>
  <mergeCells count="12">
    <mergeCell ref="B16:C16"/>
    <mergeCell ref="B17:C17"/>
    <mergeCell ref="H18:I21"/>
    <mergeCell ref="A8:B9"/>
    <mergeCell ref="A1:J1"/>
    <mergeCell ref="A2:J2"/>
    <mergeCell ref="B14:C14"/>
    <mergeCell ref="B15:C15"/>
    <mergeCell ref="E12:E13"/>
    <mergeCell ref="G12:G13"/>
    <mergeCell ref="A3:F3"/>
    <mergeCell ref="I12:I1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Information Center</dc:creator>
  <cp:keywords/>
  <dc:description/>
  <cp:lastModifiedBy>Scalise, Joseph M. (DOS)</cp:lastModifiedBy>
  <cp:lastPrinted>2003-10-01T14:26:19Z</cp:lastPrinted>
  <dcterms:created xsi:type="dcterms:W3CDTF">2002-12-19T20:17:38Z</dcterms:created>
  <dcterms:modified xsi:type="dcterms:W3CDTF">2023-08-01T00:14:37Z</dcterms:modified>
  <cp:category/>
  <cp:version/>
  <cp:contentType/>
  <cp:contentStatus/>
</cp:coreProperties>
</file>